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387" documentId="8_{3D1D103B-0899-4369-9088-F6770574C683}" xr6:coauthVersionLast="45" xr6:coauthVersionMax="45" xr10:uidLastSave="{E216180F-6C77-4D3E-8881-6B69534509B7}"/>
  <bookViews>
    <workbookView xWindow="4320" yWindow="1245" windowWidth="21390" windowHeight="14355" activeTab="3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N28" i="3" l="1"/>
  <c r="N26" i="3"/>
  <c r="N25" i="3"/>
  <c r="N24" i="3"/>
  <c r="N23" i="3"/>
  <c r="N22" i="3"/>
  <c r="N21" i="3"/>
  <c r="N20" i="3"/>
  <c r="N19" i="3"/>
  <c r="N18" i="3"/>
  <c r="N17" i="3"/>
  <c r="N16" i="3"/>
  <c r="N15" i="3"/>
  <c r="N14" i="3"/>
  <c r="N13" i="3"/>
  <c r="N12" i="3"/>
  <c r="N11" i="3"/>
  <c r="N10" i="3"/>
  <c r="N9" i="3"/>
  <c r="N8" i="3"/>
  <c r="N7" i="3"/>
  <c r="N6" i="3"/>
  <c r="N5" i="3"/>
  <c r="N4" i="3"/>
  <c r="K43" i="2"/>
  <c r="K42" i="2"/>
  <c r="K31" i="2"/>
  <c r="K30" i="2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1" i="2"/>
  <c r="K40" i="2"/>
  <c r="K39" i="2"/>
  <c r="K38" i="2"/>
  <c r="K37" i="2"/>
  <c r="K36" i="2"/>
  <c r="K35" i="2"/>
  <c r="K34" i="2"/>
  <c r="K33" i="2"/>
  <c r="K32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K68" i="5"/>
  <c r="K67" i="5"/>
  <c r="K66" i="5"/>
  <c r="K65" i="5"/>
  <c r="K64" i="5"/>
  <c r="K63" i="5"/>
  <c r="K62" i="5"/>
  <c r="K61" i="5"/>
  <c r="K60" i="5"/>
  <c r="K59" i="5"/>
  <c r="K58" i="5"/>
  <c r="K57" i="5"/>
  <c r="K56" i="5"/>
  <c r="K55" i="5"/>
  <c r="K54" i="5"/>
  <c r="K53" i="5"/>
  <c r="K52" i="5"/>
  <c r="K51" i="5"/>
  <c r="K50" i="5"/>
  <c r="K49" i="5"/>
  <c r="K48" i="5"/>
  <c r="K47" i="5"/>
  <c r="K46" i="5"/>
  <c r="K45" i="5"/>
  <c r="K44" i="5"/>
  <c r="K43" i="5"/>
  <c r="K42" i="5"/>
  <c r="K41" i="5"/>
  <c r="K40" i="5"/>
  <c r="K39" i="5"/>
  <c r="K38" i="5"/>
  <c r="K37" i="5"/>
  <c r="K36" i="5"/>
  <c r="K35" i="5"/>
  <c r="K34" i="5"/>
  <c r="K33" i="5"/>
  <c r="K32" i="5"/>
  <c r="K31" i="5"/>
  <c r="K30" i="5"/>
  <c r="K29" i="5"/>
  <c r="K28" i="5"/>
  <c r="K27" i="5"/>
  <c r="K26" i="5"/>
  <c r="K25" i="5"/>
  <c r="K24" i="5"/>
  <c r="K23" i="5"/>
  <c r="K22" i="5"/>
  <c r="K21" i="5"/>
  <c r="K20" i="5"/>
  <c r="K19" i="5"/>
  <c r="K18" i="5"/>
  <c r="K17" i="5"/>
  <c r="K16" i="5"/>
  <c r="K15" i="5"/>
  <c r="K14" i="5"/>
  <c r="K13" i="5"/>
  <c r="K12" i="5"/>
  <c r="K11" i="5"/>
  <c r="K10" i="5"/>
  <c r="K9" i="5"/>
  <c r="K8" i="5"/>
  <c r="K7" i="5"/>
  <c r="K6" i="5"/>
  <c r="K5" i="5"/>
  <c r="K4" i="5"/>
  <c r="H4" i="5" l="1"/>
  <c r="H68" i="5" l="1"/>
  <c r="H67" i="5"/>
  <c r="H66" i="5"/>
  <c r="H65" i="5"/>
  <c r="H64" i="5"/>
  <c r="H63" i="5"/>
  <c r="H62" i="5"/>
  <c r="H61" i="5"/>
  <c r="H60" i="5"/>
  <c r="H59" i="5"/>
  <c r="H58" i="5"/>
  <c r="H57" i="5"/>
  <c r="H56" i="5"/>
  <c r="H55" i="5"/>
  <c r="H54" i="5"/>
  <c r="H53" i="5"/>
  <c r="H52" i="5"/>
  <c r="H51" i="5"/>
  <c r="H50" i="5"/>
  <c r="H49" i="5"/>
  <c r="H48" i="5"/>
  <c r="H47" i="5"/>
  <c r="H46" i="5"/>
  <c r="H45" i="5"/>
  <c r="H44" i="5"/>
  <c r="H43" i="5"/>
  <c r="H42" i="5"/>
  <c r="H41" i="5"/>
  <c r="H40" i="5"/>
  <c r="H39" i="5"/>
  <c r="H38" i="5"/>
  <c r="H37" i="5"/>
  <c r="H36" i="5"/>
  <c r="H35" i="5"/>
  <c r="H34" i="5"/>
  <c r="H33" i="5"/>
  <c r="H32" i="5"/>
  <c r="H31" i="5"/>
  <c r="H30" i="5"/>
  <c r="H29" i="5"/>
  <c r="H28" i="5"/>
  <c r="H27" i="5"/>
  <c r="H26" i="5"/>
  <c r="H25" i="5"/>
  <c r="H24" i="5"/>
  <c r="H23" i="5"/>
  <c r="H22" i="5"/>
  <c r="H21" i="5"/>
  <c r="H20" i="5"/>
  <c r="H19" i="5"/>
  <c r="H18" i="5"/>
  <c r="H17" i="5"/>
  <c r="H16" i="5"/>
  <c r="H15" i="5"/>
  <c r="H14" i="5"/>
  <c r="H13" i="5"/>
  <c r="H12" i="5"/>
  <c r="H11" i="5"/>
  <c r="H10" i="5"/>
  <c r="H9" i="5"/>
  <c r="H8" i="5"/>
  <c r="H7" i="5"/>
  <c r="H6" i="5"/>
  <c r="H5" i="5"/>
  <c r="H27" i="3" l="1"/>
  <c r="O28" i="3"/>
  <c r="O26" i="3"/>
  <c r="O25" i="3"/>
  <c r="O22" i="3"/>
  <c r="O24" i="3"/>
  <c r="O15" i="3"/>
  <c r="O14" i="3"/>
  <c r="O13" i="3"/>
  <c r="O12" i="3"/>
  <c r="O11" i="3"/>
  <c r="O10" i="3"/>
  <c r="O9" i="3"/>
  <c r="O7" i="3"/>
  <c r="O6" i="3"/>
  <c r="O5" i="3"/>
  <c r="O4" i="3"/>
  <c r="O21" i="3"/>
  <c r="O20" i="3"/>
  <c r="O23" i="3"/>
  <c r="O19" i="3"/>
  <c r="O18" i="3"/>
  <c r="O17" i="3"/>
  <c r="O16" i="3"/>
  <c r="O8" i="3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37" i="4"/>
  <c r="H55" i="4"/>
  <c r="H49" i="4"/>
  <c r="H20" i="4"/>
  <c r="H23" i="4"/>
  <c r="H16" i="4"/>
  <c r="H46" i="4"/>
  <c r="H56" i="4"/>
  <c r="H30" i="4"/>
  <c r="H8" i="4"/>
  <c r="H4" i="4"/>
  <c r="H18" i="4"/>
  <c r="H45" i="4"/>
  <c r="H44" i="4"/>
  <c r="H43" i="4"/>
  <c r="H42" i="4"/>
  <c r="H17" i="4"/>
  <c r="H52" i="4"/>
  <c r="H22" i="4"/>
  <c r="H50" i="4"/>
  <c r="H57" i="4"/>
  <c r="H54" i="4"/>
  <c r="H40" i="4"/>
  <c r="H15" i="4"/>
  <c r="H12" i="4"/>
  <c r="H38" i="4"/>
  <c r="H27" i="4"/>
  <c r="H6" i="4"/>
  <c r="H21" i="4"/>
  <c r="H25" i="4"/>
  <c r="H33" i="4"/>
  <c r="H29" i="4"/>
  <c r="H13" i="4"/>
  <c r="H5" i="4"/>
  <c r="H53" i="4"/>
  <c r="H41" i="4"/>
  <c r="H39" i="4"/>
  <c r="H31" i="4"/>
  <c r="H36" i="4"/>
  <c r="H19" i="4"/>
  <c r="H26" i="4"/>
  <c r="H10" i="4"/>
  <c r="H58" i="4"/>
  <c r="H7" i="4"/>
  <c r="H24" i="4"/>
  <c r="H47" i="4"/>
  <c r="H48" i="4"/>
  <c r="H14" i="4"/>
  <c r="H35" i="4"/>
  <c r="H32" i="4"/>
  <c r="H51" i="4"/>
  <c r="H34" i="4"/>
  <c r="H28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<sst xmlns="http://schemas.openxmlformats.org/spreadsheetml/2006/main" count="1155" uniqueCount="273">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</sst>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23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8.png"/><Relationship Id="rId19" Type="http://schemas.openxmlformats.org/officeDocument/2006/relationships/image" Target="../media/image71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1.png"/><Relationship Id="rId51" Type="http://schemas.openxmlformats.org/officeDocument/2006/relationships/image" Target="../media/image103.png"/><Relationship Id="rId3" Type="http://schemas.openxmlformats.org/officeDocument/2006/relationships/image" Target="../media/image56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48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45.png"/><Relationship Id="rId21" Type="http://schemas.openxmlformats.org/officeDocument/2006/relationships/image" Target="../media/image13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99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94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34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56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20" Type="http://schemas.openxmlformats.org/officeDocument/2006/relationships/image" Target="../media/image131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66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4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78"/>
  <sheetViews>
    <sheetView topLeftCell="A61" workbookViewId="0">
      <selection activeCell="R72" sqref="R72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117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267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72">
        <v>34.6</v>
      </c>
      <c r="K4" s="27">
        <f>J4/G4*1000000</f>
        <v>4538.3001049317945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72">
        <v>34.29</v>
      </c>
      <c r="K5" s="27">
        <f>J5/G5*1000000</f>
        <v>3721.5107445192098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72">
        <v>23.76</v>
      </c>
      <c r="K6" s="27">
        <f>J6/G6*1000000</f>
        <v>3451.9831468836264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72">
        <v>24.885000000000002</v>
      </c>
      <c r="K7" s="27">
        <f>J7/G7*1000000</f>
        <v>3353.7735849056608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72">
        <v>25.12</v>
      </c>
      <c r="K8" s="27">
        <f>J8/G8*1000000</f>
        <v>3294.8583420776495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72">
        <v>14.742000000000001</v>
      </c>
      <c r="K9" s="27">
        <f>J9/G9*1000000</f>
        <v>3133.928571428572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72">
        <v>28.574999999999999</v>
      </c>
      <c r="K10" s="27">
        <f>J10/G10*1000000</f>
        <v>3101.2589537660078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72">
        <v>23.76</v>
      </c>
      <c r="K11" s="27">
        <f>J11/G11*1000000</f>
        <v>2924.3076923076928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72">
        <v>21.24</v>
      </c>
      <c r="K12" s="27">
        <f>J12/G12*1000000</f>
        <v>2515.9914712153513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72">
        <v>18.96</v>
      </c>
      <c r="K13" s="27">
        <f>J13/G13*1000000</f>
        <v>2486.8835257082901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72">
        <v>22.86</v>
      </c>
      <c r="K14" s="27">
        <f>J14/G14*1000000</f>
        <v>2481.0071630128068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72">
        <v>11.34</v>
      </c>
      <c r="K15" s="27">
        <f>J15/G15*1000000</f>
        <v>2410.7142857142858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72">
        <v>15.84</v>
      </c>
      <c r="K16" s="27">
        <f>J16/G16*1000000</f>
        <v>2301.3220979224175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72">
        <v>16.59</v>
      </c>
      <c r="K17" s="27">
        <f>J17/G17*1000000</f>
        <v>2235.8490566037735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72">
        <v>23.327999999999999</v>
      </c>
      <c r="K18" s="27">
        <f>J18/G18*1000000</f>
        <v>2179.5758198635899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72">
        <v>10.3</v>
      </c>
      <c r="K19" s="27">
        <f>J19/G19*1000000</f>
        <v>2145.8333333333335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72">
        <v>19.05</v>
      </c>
      <c r="K20" s="27">
        <f>J20/G20*1000000</f>
        <v>2067.505969177339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72">
        <v>12.54</v>
      </c>
      <c r="K21" s="27">
        <f>J21/G21*1000000</f>
        <v>2003.1948881789135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72">
        <v>15.84</v>
      </c>
      <c r="K22" s="27">
        <f>J22/G22*1000000</f>
        <v>1949.5384615384614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72">
        <v>9.52</v>
      </c>
      <c r="K23" s="27">
        <f>J23/G23*1000000</f>
        <v>1854.3046357615895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72">
        <v>8.7900000000000009</v>
      </c>
      <c r="K24" s="27">
        <f>J24/G24*1000000</f>
        <v>1837.3745819397993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72">
        <v>8.7899999999999991</v>
      </c>
      <c r="K25" s="27">
        <f>J25/G25*1000000</f>
        <v>1837.3745819397991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72">
        <v>8.64</v>
      </c>
      <c r="K26" s="27">
        <f>J26/G26*1000000</f>
        <v>1831.2844425604071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72">
        <v>9.84</v>
      </c>
      <c r="K27" s="27">
        <f>J27/G27*1000000</f>
        <v>1814.828476576909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72">
        <v>10.36</v>
      </c>
      <c r="K28" s="27">
        <f>J28/G28*1000000</f>
        <v>1806.136680613668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72">
        <v>10.36</v>
      </c>
      <c r="K29" s="27">
        <f>J29/G29*1000000</f>
        <v>1783.7465564738291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72">
        <v>10.36</v>
      </c>
      <c r="K30" s="27">
        <f>J30/G30*1000000</f>
        <v>1760.7070020394287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72">
        <v>10.36</v>
      </c>
      <c r="K31" s="27">
        <f>J31/G31*1000000</f>
        <v>1760.7070020394287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72">
        <v>8.25</v>
      </c>
      <c r="K32" s="27">
        <f>J32/G32*1000000</f>
        <v>1754.572522330923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72">
        <v>10.4</v>
      </c>
      <c r="K33" s="27">
        <f>J33/G33*1000000</f>
        <v>1714.474118034949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72">
        <v>7.86</v>
      </c>
      <c r="K34" s="27">
        <f>J34/G34*1000000</f>
        <v>1640.918580375783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72">
        <v>7.86</v>
      </c>
      <c r="K35" s="27">
        <f>J35/G35*1000000</f>
        <v>1640.918580375783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72">
        <v>7.86</v>
      </c>
      <c r="K36" s="27">
        <f>J36/G36*1000000</f>
        <v>1640.918580375783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72">
        <v>7.52</v>
      </c>
      <c r="K37" s="27">
        <f>J37/G37*1000000</f>
        <v>1637.6306620209059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72">
        <v>9.52</v>
      </c>
      <c r="K38" s="27">
        <f>J38/G38*1000000</f>
        <v>1635.7388316151203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72">
        <v>7.44</v>
      </c>
      <c r="K39" s="27">
        <f>J39/G39*1000000</f>
        <v>1609.6927736910429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72">
        <v>8.9499999999999993</v>
      </c>
      <c r="K40" s="27">
        <f>J40/G40*1000000</f>
        <v>1606.8222621184918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72">
        <v>8.9499999999999993</v>
      </c>
      <c r="K41" s="27">
        <f>J41/G41*1000000</f>
        <v>1606.8222621184918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72">
        <v>8.2799999999999994</v>
      </c>
      <c r="K42" s="27">
        <f>J42/G42*1000000</f>
        <v>1555.8060879368657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72">
        <v>8.18</v>
      </c>
      <c r="K43" s="27">
        <f>J43/G43*1000000</f>
        <v>1549.242424242424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72">
        <v>6.76</v>
      </c>
      <c r="K44" s="27">
        <f>J44/G44*1000000</f>
        <v>1497.5631369073992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72">
        <v>6.78</v>
      </c>
      <c r="K45" s="27">
        <f>J45/G45*1000000</f>
        <v>1462.4676445211389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72">
        <v>12.56</v>
      </c>
      <c r="K46" s="27">
        <f>J46/G46*1000000</f>
        <v>1458.7688734030198</v>
      </c>
      <c r="L46" s="25"/>
      <c r="M46" s="25"/>
      <c r="N46" s="17"/>
      <c r="O46" s="17"/>
      <c r="P46" s="17"/>
      <c r="Q46" s="25"/>
      <c r="R46" s="38" t="s">
        <v>269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72">
        <v>9.49</v>
      </c>
      <c r="K47" s="27">
        <f>J47/G47*1000000</f>
        <v>1410.7328675486845</v>
      </c>
      <c r="L47" s="25"/>
      <c r="M47" s="25"/>
      <c r="N47" s="17"/>
      <c r="O47" s="17"/>
      <c r="P47" s="17"/>
      <c r="Q47" s="25"/>
      <c r="R47" s="38" t="s">
        <v>271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72">
        <v>6.82</v>
      </c>
      <c r="K48" s="27">
        <f>J48/G48*1000000</f>
        <v>1395.824805566926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72">
        <v>6.78</v>
      </c>
      <c r="K49" s="27">
        <f>J49/G49*1000000</f>
        <v>1385.9362224039248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72">
        <v>7.44</v>
      </c>
      <c r="K50" s="27">
        <f>J50/G50*1000000</f>
        <v>1380.5900909259603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72">
        <v>9.2100000000000009</v>
      </c>
      <c r="K51" s="27">
        <f>J51/G51*1000000</f>
        <v>1374.2166517457476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72">
        <v>9.9</v>
      </c>
      <c r="K52" s="27">
        <f>J52/G52*1000000</f>
        <v>1364.5761543762924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72">
        <v>10.86</v>
      </c>
      <c r="K53" s="27">
        <f>J53/G53*1000000</f>
        <v>1278.8506829957607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72">
        <v>10.62</v>
      </c>
      <c r="K54" s="27">
        <f>J54/G54*1000000</f>
        <v>1257.9957356076757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72">
        <v>9.66</v>
      </c>
      <c r="K55" s="27">
        <f>J55/G55*1000000</f>
        <v>1243.8835951583828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72">
        <v>9.48</v>
      </c>
      <c r="K56" s="27">
        <f>J56/G56*1000000</f>
        <v>1243.4417628541451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72">
        <v>12.96</v>
      </c>
      <c r="K57" s="27">
        <f>J57/G57*1000000</f>
        <v>1210.8754554797722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1">G58/F58</f>
        <v>2.5998578535891967</v>
      </c>
      <c r="I58" s="24"/>
      <c r="J58" s="72">
        <v>8.83</v>
      </c>
      <c r="K58" s="27">
        <f>J58/G58*1000000</f>
        <v>1206.9436850738109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1"/>
        <v>2.2997711670480547</v>
      </c>
      <c r="I59" s="24"/>
      <c r="J59" s="72">
        <v>10.44</v>
      </c>
      <c r="K59" s="27">
        <f>J59/G59*1000000</f>
        <v>1154.2288557213931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1"/>
        <v>2.799821002386635</v>
      </c>
      <c r="I60" s="24"/>
      <c r="J60" s="72">
        <v>10.82</v>
      </c>
      <c r="K60" s="27">
        <f>J60/G60*1000000</f>
        <v>1152.903569525839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1"/>
        <v>1.1998423334647221</v>
      </c>
      <c r="I61" s="24"/>
      <c r="J61" s="72">
        <v>3.48</v>
      </c>
      <c r="K61" s="27">
        <f>J61/G61*1000000</f>
        <v>1143.2325886990802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1"/>
        <v>2.9</v>
      </c>
      <c r="I62" s="24"/>
      <c r="J62" s="72">
        <v>8.0499999999999989</v>
      </c>
      <c r="K62" s="27">
        <f>J62/G62*1000000</f>
        <v>1133.0049261083741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1"/>
        <v>1.2998040496407577</v>
      </c>
      <c r="I63" s="24"/>
      <c r="J63" s="72">
        <v>6.76</v>
      </c>
      <c r="K63" s="27">
        <f>J63/G63*1000000</f>
        <v>1132.3283082077053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1"/>
        <v>2.7999263080324246</v>
      </c>
      <c r="I64" s="24"/>
      <c r="J64" s="72">
        <v>8.25</v>
      </c>
      <c r="K64" s="27">
        <f>J64/G64*1000000</f>
        <v>1085.6691669956574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1"/>
        <v>2</v>
      </c>
      <c r="I65" s="24"/>
      <c r="J65" s="72">
        <v>7.92</v>
      </c>
      <c r="K65" s="27">
        <f>J65/G65*1000000</f>
        <v>827.75919732441469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1"/>
        <v>2.8</v>
      </c>
      <c r="I66" s="24" t="s">
        <v>213</v>
      </c>
      <c r="J66" s="72">
        <v>15</v>
      </c>
      <c r="K66" s="27">
        <f>J66/G66*1000000</f>
        <v>824.17582417582412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1"/>
        <v>2.8</v>
      </c>
      <c r="I67" s="24"/>
      <c r="J67" s="72">
        <v>9.64</v>
      </c>
      <c r="K67" s="27">
        <f>J67/G67*1000000</f>
        <v>529.67032967032969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1"/>
        <v>4.0998166099030655</v>
      </c>
      <c r="I68" s="35"/>
      <c r="J68" s="72">
        <v>4.13</v>
      </c>
      <c r="K68" s="27">
        <f>J68/G68*1000000</f>
        <v>263.91462713272415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253</v>
      </c>
      <c r="B69" s="50"/>
      <c r="C69" s="50"/>
      <c r="D69" s="50"/>
      <c r="E69" s="50"/>
      <c r="F69" s="50"/>
      <c r="G69" s="50"/>
      <c r="H69" s="50"/>
      <c r="I69" s="50"/>
      <c r="J69" s="112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26"/>
      <c r="B70" s="21"/>
      <c r="C70" s="21"/>
      <c r="D70" s="21"/>
      <c r="E70" s="21"/>
      <c r="F70" s="21"/>
      <c r="G70" s="21"/>
      <c r="H70" s="21"/>
      <c r="I70" s="21"/>
      <c r="J70" s="113"/>
      <c r="K70" s="21"/>
      <c r="L70" s="21"/>
      <c r="M70" s="21"/>
      <c r="N70" s="21"/>
      <c r="O70" s="21"/>
      <c r="P70" s="21"/>
      <c r="Q70" s="21"/>
      <c r="R70" s="60" t="s">
        <v>254</v>
      </c>
      <c r="S70" s="25"/>
      <c r="T70" s="25"/>
      <c r="U70" s="25"/>
      <c r="V70" s="25"/>
      <c r="W70" s="25"/>
      <c r="X70" s="25"/>
    </row>
    <row r="71" spans="1:24" x14ac:dyDescent="0.25">
      <c r="A71" s="81"/>
      <c r="B71" s="53"/>
      <c r="C71" s="53"/>
      <c r="D71" s="53"/>
      <c r="E71" s="53"/>
      <c r="F71" s="53"/>
      <c r="G71" s="53"/>
      <c r="H71" s="53"/>
      <c r="I71" s="53"/>
      <c r="J71" s="114"/>
      <c r="K71" s="53"/>
      <c r="L71" s="53"/>
      <c r="M71" s="53"/>
      <c r="N71" s="53"/>
      <c r="O71" s="53"/>
      <c r="P71" s="53"/>
      <c r="Q71" s="53"/>
      <c r="R71" s="82" t="s">
        <v>266</v>
      </c>
      <c r="S71" s="25"/>
      <c r="T71" s="25"/>
      <c r="U71" s="25"/>
      <c r="V71" s="25"/>
      <c r="W71" s="25"/>
      <c r="X71" s="25"/>
    </row>
    <row r="72" spans="1:24" ht="15" customHeight="1" x14ac:dyDescent="0.25">
      <c r="A72" s="26"/>
      <c r="B72" s="21"/>
      <c r="C72" s="21"/>
      <c r="D72" s="21"/>
      <c r="E72" s="21"/>
      <c r="F72" s="21"/>
      <c r="G72" s="21"/>
      <c r="H72" s="21"/>
      <c r="I72" s="21"/>
      <c r="J72" s="113"/>
      <c r="K72" s="21"/>
      <c r="L72" s="21"/>
      <c r="M72" s="21"/>
      <c r="N72" s="21"/>
      <c r="O72" s="21"/>
      <c r="P72" s="21"/>
      <c r="Q72" s="21"/>
      <c r="R72" s="68" t="s">
        <v>270</v>
      </c>
      <c r="S72" s="25"/>
      <c r="T72" s="25"/>
      <c r="U72" s="25"/>
      <c r="V72" s="25"/>
      <c r="W72" s="25"/>
      <c r="X72" s="25"/>
    </row>
    <row r="73" spans="1:24" x14ac:dyDescent="0.25">
      <c r="A73" s="81"/>
      <c r="B73" s="53"/>
      <c r="C73" s="53"/>
      <c r="D73" s="53"/>
      <c r="E73" s="53"/>
      <c r="F73" s="53"/>
      <c r="G73" s="53"/>
      <c r="H73" s="53"/>
      <c r="I73" s="53"/>
      <c r="J73" s="114"/>
      <c r="K73" s="53"/>
      <c r="L73" s="53"/>
      <c r="M73" s="53"/>
      <c r="N73" s="53"/>
      <c r="O73" s="53"/>
      <c r="P73" s="53"/>
      <c r="Q73" s="53"/>
      <c r="R73" s="82" t="s">
        <v>266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2"/>
      <c r="B74" s="21"/>
      <c r="C74" s="21"/>
      <c r="D74" s="21"/>
      <c r="E74" s="21"/>
      <c r="F74" s="21"/>
      <c r="G74" s="21"/>
      <c r="H74" s="21"/>
      <c r="I74" s="21"/>
      <c r="J74" s="115"/>
      <c r="K74" s="21"/>
      <c r="L74" s="21"/>
      <c r="M74" s="21"/>
      <c r="N74" s="21"/>
      <c r="O74" s="21"/>
      <c r="P74" s="21"/>
      <c r="Q74" s="21"/>
      <c r="R74" s="23" t="s">
        <v>257</v>
      </c>
      <c r="S74" s="25"/>
      <c r="T74" s="25"/>
      <c r="U74" s="25"/>
      <c r="V74" s="25"/>
      <c r="W74" s="25"/>
      <c r="X74" s="25"/>
    </row>
    <row r="75" spans="1:24" ht="15" customHeight="1" x14ac:dyDescent="0.25">
      <c r="A75" s="90" t="s">
        <v>255</v>
      </c>
      <c r="B75" s="91"/>
      <c r="C75" s="92" t="s">
        <v>256</v>
      </c>
      <c r="D75" s="92"/>
      <c r="E75" s="92"/>
      <c r="F75" s="92"/>
      <c r="G75" s="92"/>
      <c r="H75" s="92"/>
      <c r="I75" s="92"/>
      <c r="J75" s="92"/>
      <c r="K75" s="92"/>
      <c r="L75" s="92"/>
      <c r="M75" s="92"/>
      <c r="N75" s="92"/>
      <c r="O75" s="92"/>
      <c r="P75" s="92"/>
      <c r="Q75" s="92"/>
      <c r="R75" s="93"/>
      <c r="S75" s="18"/>
      <c r="T75" s="18"/>
      <c r="U75" s="18"/>
      <c r="V75" s="18"/>
      <c r="W75" s="25"/>
      <c r="X75" s="25"/>
    </row>
    <row r="76" spans="1:24" ht="15" customHeight="1" x14ac:dyDescent="0.25">
      <c r="A76" s="25"/>
      <c r="B76" s="25"/>
      <c r="C76" s="25"/>
      <c r="D76" s="25"/>
      <c r="E76" s="25"/>
      <c r="F76" s="25"/>
      <c r="G76" s="25"/>
      <c r="H76" s="17"/>
      <c r="I76" s="17"/>
      <c r="J76" s="116"/>
      <c r="K76" s="17"/>
      <c r="L76" s="25"/>
      <c r="M76" s="25"/>
      <c r="N76" s="17"/>
      <c r="O76" s="17"/>
      <c r="P76" s="17"/>
      <c r="Q76" s="25"/>
      <c r="R76" s="19"/>
      <c r="S76" s="25"/>
      <c r="T76" s="25"/>
      <c r="U76" s="25"/>
      <c r="V76" s="25"/>
      <c r="W76" s="25"/>
      <c r="X76" s="25"/>
    </row>
    <row r="77" spans="1:24" ht="15" customHeight="1" x14ac:dyDescent="0.25">
      <c r="A77" s="25"/>
      <c r="B77" s="25"/>
      <c r="C77" s="25"/>
      <c r="D77" s="25"/>
      <c r="E77" s="25"/>
      <c r="F77" s="25"/>
      <c r="G77" s="25"/>
      <c r="H77" s="17"/>
      <c r="I77" s="17"/>
      <c r="J77" s="116"/>
      <c r="K77" s="17"/>
      <c r="L77" s="25"/>
      <c r="M77" s="25"/>
      <c r="N77" s="17"/>
      <c r="O77" s="17"/>
      <c r="P77" s="17"/>
      <c r="Q77" s="25"/>
      <c r="R77" s="19"/>
      <c r="S77" s="25"/>
      <c r="T77" s="25"/>
      <c r="U77" s="25"/>
      <c r="V77" s="25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116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</sheetData>
  <mergeCells count="13">
    <mergeCell ref="R2:R3"/>
    <mergeCell ref="A75:B75"/>
    <mergeCell ref="C75:R75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7"/>
  <sheetViews>
    <sheetView topLeftCell="A64" workbookViewId="0">
      <selection activeCell="L6" sqref="L6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117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4" t="s">
        <v>268</v>
      </c>
      <c r="B1" s="95"/>
      <c r="C1" s="95"/>
      <c r="D1" s="95"/>
      <c r="E1" s="95"/>
      <c r="F1" s="95"/>
      <c r="G1" s="95"/>
      <c r="H1" s="95"/>
      <c r="I1" s="95"/>
      <c r="J1" s="95"/>
      <c r="K1" s="95"/>
      <c r="L1" s="95"/>
      <c r="M1" s="95"/>
      <c r="N1" s="95"/>
      <c r="O1" s="95"/>
      <c r="P1" s="95"/>
      <c r="Q1" s="95"/>
      <c r="R1" s="96"/>
    </row>
    <row r="2" spans="1:18" ht="18" customHeight="1" x14ac:dyDescent="0.25">
      <c r="A2" s="97"/>
      <c r="B2" s="98" t="s">
        <v>217</v>
      </c>
      <c r="C2" s="98" t="s">
        <v>216</v>
      </c>
      <c r="D2" s="98" t="s">
        <v>171</v>
      </c>
      <c r="E2" s="98" t="s">
        <v>174</v>
      </c>
      <c r="F2" s="98" t="s">
        <v>172</v>
      </c>
      <c r="G2" s="98"/>
      <c r="H2" s="98"/>
      <c r="I2" s="99" t="s">
        <v>245</v>
      </c>
      <c r="J2" s="99"/>
      <c r="K2" s="99"/>
      <c r="L2" s="100" t="s">
        <v>242</v>
      </c>
      <c r="M2" s="100"/>
      <c r="N2" s="100"/>
      <c r="O2" s="100"/>
      <c r="P2" s="100"/>
      <c r="Q2" s="100" t="s">
        <v>178</v>
      </c>
      <c r="R2" s="89" t="s">
        <v>176</v>
      </c>
    </row>
    <row r="3" spans="1:18" ht="18" customHeight="1" x14ac:dyDescent="0.25">
      <c r="A3" s="97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00"/>
      <c r="R3" s="89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72">
        <v>22.24</v>
      </c>
      <c r="K4" s="27">
        <f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72">
        <v>8.32</v>
      </c>
      <c r="K5" s="27">
        <f>J5/G5*1000000</f>
        <v>917.81577495863212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72">
        <v>7.13</v>
      </c>
      <c r="K6" s="27">
        <f>J6/G6*1000000</f>
        <v>900.25252525252517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72">
        <v>8.86</v>
      </c>
      <c r="K7" s="27">
        <f>J7/G7*1000000</f>
        <v>1247.711589916913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72">
        <v>11.96</v>
      </c>
      <c r="K8" s="27">
        <f>J8/G8*1000000</f>
        <v>1877.5510204081634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72">
        <v>9.86</v>
      </c>
      <c r="K9" s="27">
        <f>J9/G9*1000000</f>
        <v>1800.5843681519357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72">
        <v>9.1999999999999993</v>
      </c>
      <c r="K10" s="27">
        <f>J10/G10*1000000</f>
        <v>1444.270015698587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72">
        <v>5.0640000000000001</v>
      </c>
      <c r="K11" s="27">
        <f>J11/G11*1000000</f>
        <v>829.89183874139621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72">
        <v>4.22</v>
      </c>
      <c r="K12" s="27">
        <f>J12/G12*1000000</f>
        <v>691.57653228449681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72">
        <v>9.68</v>
      </c>
      <c r="K13" s="27">
        <f>J13/G13*1000000</f>
        <v>1943.7751004016063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72">
        <v>9.86</v>
      </c>
      <c r="K14" s="27">
        <f>J14/G14*1000000</f>
        <v>1800.5843681519357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72">
        <v>7.37</v>
      </c>
      <c r="K15" s="27">
        <f>J15/G15*1000000</f>
        <v>1152.1025480694075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72">
        <v>8.7799999999999994</v>
      </c>
      <c r="K16" s="27">
        <f>J16/G16*1000000</f>
        <v>1712.8365197034725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72">
        <v>14.88</v>
      </c>
      <c r="K17" s="27">
        <f>J17/G17*1000000</f>
        <v>1827.7852843631006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72">
        <v>12.4</v>
      </c>
      <c r="K18" s="27">
        <f>J18/G18*1000000</f>
        <v>1523.1544036359171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72">
        <v>10.199999999999999</v>
      </c>
      <c r="K19" s="27">
        <f>J19/G19*1000000</f>
        <v>1298.7012987012988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72">
        <v>9.5</v>
      </c>
      <c r="K20" s="27">
        <f>J20/G20*1000000</f>
        <v>1287.6118189211168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72">
        <v>8.24</v>
      </c>
      <c r="K21" s="27">
        <f>J21/G21*1000000</f>
        <v>1350.3769255981647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72">
        <v>6.0890000000000004</v>
      </c>
      <c r="K22" s="27">
        <f>J22/G22*1000000</f>
        <v>1246.2136717151045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72">
        <v>17.8</v>
      </c>
      <c r="K23" s="27">
        <f>J23/G23*1000000</f>
        <v>2711.7611212675201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72">
        <v>16.559999999999999</v>
      </c>
      <c r="K24" s="27">
        <f>J24/G24*1000000</f>
        <v>2041.4201183431951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72">
        <v>19.34</v>
      </c>
      <c r="K25" s="27">
        <f>J25/G25*1000000</f>
        <v>2008.098847471706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72">
        <v>12.01</v>
      </c>
      <c r="K26" s="27">
        <f>J26/G26*1000000</f>
        <v>1998.6686636711599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72">
        <v>10.82</v>
      </c>
      <c r="K27" s="27">
        <f>J27/G27*1000000</f>
        <v>1853.3744433025008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72">
        <v>8.64</v>
      </c>
      <c r="K28" s="27">
        <f>J28/G28*1000000</f>
        <v>1656.1242093156989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72">
        <v>8.48</v>
      </c>
      <c r="K29" s="27">
        <f>J29/G29*1000000</f>
        <v>1464.0883977900553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72">
        <v>11.04</v>
      </c>
      <c r="K30" s="27">
        <f>J30/G30*1000000</f>
        <v>1360.94674556213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72">
        <v>8.6</v>
      </c>
      <c r="K31" s="27">
        <f>J31/G31*1000000</f>
        <v>892.94984944450209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72">
        <v>8.64</v>
      </c>
      <c r="K32" s="27">
        <f>J32/G32*1000000</f>
        <v>1682.8983248928712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72">
        <v>7.71</v>
      </c>
      <c r="K33" s="27">
        <f>J33/G33*1000000</f>
        <v>1539.5367412140577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72">
        <v>7.92</v>
      </c>
      <c r="K34" s="27">
        <f>J34/G34*1000000</f>
        <v>883.04158769093544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72">
        <v>4.4000000000000004</v>
      </c>
      <c r="K35" s="27">
        <f>J35/G35*1000000</f>
        <v>490.57865982829753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1">G36/F36</f>
        <v>2</v>
      </c>
      <c r="I36" s="15"/>
      <c r="J36" s="72">
        <v>14.84</v>
      </c>
      <c r="K36" s="27">
        <f>J36/G36*1000000</f>
        <v>2689.3802102210948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1"/>
        <v>2</v>
      </c>
      <c r="I37" s="15"/>
      <c r="J37" s="72">
        <v>9.84</v>
      </c>
      <c r="K37" s="27">
        <f>J37/G37*1000000</f>
        <v>1939.2983839180133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1"/>
        <v>3.1997325011145787</v>
      </c>
      <c r="I38" s="15"/>
      <c r="J38" s="72">
        <v>6.64</v>
      </c>
      <c r="K38" s="27">
        <f>J38/G38*1000000</f>
        <v>925.17765082903713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1"/>
        <v>2.7998525617397716</v>
      </c>
      <c r="I39" s="15" t="s">
        <v>233</v>
      </c>
      <c r="J39" s="72">
        <v>14.7552</v>
      </c>
      <c r="K39" s="27">
        <f>J39/G39*1000000</f>
        <v>1942.4960505529227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1"/>
        <v>2.7998525617397716</v>
      </c>
      <c r="I40" s="15" t="s">
        <v>214</v>
      </c>
      <c r="J40" s="72">
        <v>14.7552</v>
      </c>
      <c r="K40" s="27">
        <f>J40/G40*1000000</f>
        <v>1942.4960505529227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1"/>
        <v>2.7998525617397716</v>
      </c>
      <c r="I41" s="15"/>
      <c r="J41" s="72">
        <v>8.48</v>
      </c>
      <c r="K41" s="27">
        <f>J41/G41*1000000</f>
        <v>1116.3770405476569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1"/>
        <v>2.2999373825923608</v>
      </c>
      <c r="I42" s="15"/>
      <c r="J42" s="72">
        <v>11.2</v>
      </c>
      <c r="K42" s="27">
        <f>J42/G42*1000000</f>
        <v>1524.639259460931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1"/>
        <v>1.8999622499056248</v>
      </c>
      <c r="I43" s="15"/>
      <c r="J43" s="72">
        <v>7.36</v>
      </c>
      <c r="K43" s="27">
        <f>J43/G43*1000000</f>
        <v>1462.348499900656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1"/>
        <v>2.0497620077888361</v>
      </c>
      <c r="I44" s="15"/>
      <c r="J44" s="72">
        <v>6.66</v>
      </c>
      <c r="K44" s="27">
        <f>J44/G44*1000000</f>
        <v>1405.9531348955036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1"/>
        <v>2</v>
      </c>
      <c r="I45" s="15"/>
      <c r="J45" s="72">
        <v>7.4</v>
      </c>
      <c r="K45" s="27">
        <f>J45/G45*1000000</f>
        <v>1591.3978494623657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1"/>
        <v>2.4998260869565216</v>
      </c>
      <c r="I46" s="15"/>
      <c r="J46" s="72">
        <v>10.95</v>
      </c>
      <c r="K46" s="27">
        <f>J46/G46*1000000</f>
        <v>1523.5842493390844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1"/>
        <v>2.7998788979715412</v>
      </c>
      <c r="I47" s="15"/>
      <c r="J47" s="72">
        <v>9.5299999999999994</v>
      </c>
      <c r="K47" s="27">
        <f>J47/G47*1000000</f>
        <v>1030.4930795847749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1"/>
        <v>2</v>
      </c>
      <c r="I48" s="15"/>
      <c r="J48" s="72">
        <v>7.68</v>
      </c>
      <c r="K48" s="27">
        <f>J48/G48*1000000</f>
        <v>1418.0206794682422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1"/>
        <v>3.8998316498316496</v>
      </c>
      <c r="I49" s="15"/>
      <c r="J49" s="72">
        <v>8.16</v>
      </c>
      <c r="K49" s="27">
        <f>J49/G49*1000000</f>
        <v>880.63889488452412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1"/>
        <v>2</v>
      </c>
      <c r="I50" s="15"/>
      <c r="J50" s="72">
        <v>8.64</v>
      </c>
      <c r="K50" s="27">
        <f>J50/G50*1000000</f>
        <v>1803.757828810021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1"/>
        <v>2</v>
      </c>
      <c r="I51" s="15"/>
      <c r="J51" s="72">
        <v>8.7799999999999994</v>
      </c>
      <c r="K51" s="27">
        <f>J51/G51*1000000</f>
        <v>1669.2015209125475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1"/>
        <v>2</v>
      </c>
      <c r="I52" s="15"/>
      <c r="J52" s="72">
        <v>8.9499999999999993</v>
      </c>
      <c r="K52" s="27">
        <f>J52/G52*1000000</f>
        <v>1621.9644798840159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1"/>
        <v>2</v>
      </c>
      <c r="I53" s="15"/>
      <c r="J53" s="72">
        <v>8.2200000000000006</v>
      </c>
      <c r="K53" s="27">
        <f>J53/G53*1000000</f>
        <v>1592.4060441689269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1"/>
        <v>2</v>
      </c>
      <c r="I54" s="15"/>
      <c r="J54" s="72">
        <v>7.11</v>
      </c>
      <c r="K54" s="27">
        <f>J54/G54*1000000</f>
        <v>1533.6496980155307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1"/>
        <v>2.5997501041232818</v>
      </c>
      <c r="I55" s="15"/>
      <c r="J55" s="72">
        <v>11.74</v>
      </c>
      <c r="K55" s="27">
        <f>J55/G55*1000000</f>
        <v>1880.807433514899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1"/>
        <v>2.6</v>
      </c>
      <c r="I56" s="15"/>
      <c r="J56" s="72">
        <v>16.559999999999999</v>
      </c>
      <c r="K56" s="27">
        <f>J56/G56*1000000</f>
        <v>2041.4201183431951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1"/>
        <v>2.6</v>
      </c>
      <c r="I57" s="15"/>
      <c r="J57" s="72">
        <v>11.04</v>
      </c>
      <c r="K57" s="27">
        <f>J57/G57*1000000</f>
        <v>1360.94674556213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1"/>
        <v>2</v>
      </c>
      <c r="I58" s="15"/>
      <c r="J58" s="72">
        <v>7.71</v>
      </c>
      <c r="K58" s="27">
        <f>J58/G58*1000000</f>
        <v>1507.0367474589523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1"/>
        <v>2</v>
      </c>
      <c r="I59" s="15"/>
      <c r="J59" s="72">
        <v>6.7</v>
      </c>
      <c r="K59" s="27">
        <f>J59/G59*1000000</f>
        <v>1409.93265993266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1"/>
        <v>2.2999999999999998</v>
      </c>
      <c r="I60" s="15"/>
      <c r="J60" s="72">
        <v>9.48</v>
      </c>
      <c r="K60" s="27">
        <f>J60/G60*1000000</f>
        <v>1338.2269904009036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1"/>
        <v>2.5997405124878363</v>
      </c>
      <c r="I61" s="15" t="s">
        <v>233</v>
      </c>
      <c r="J61" s="72">
        <v>23.52</v>
      </c>
      <c r="K61" s="27">
        <f>J61/G61*1000000</f>
        <v>2934.4978165938865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1"/>
        <v>2.5997405124878363</v>
      </c>
      <c r="I62" s="15"/>
      <c r="J62" s="72">
        <v>14.7</v>
      </c>
      <c r="K62" s="27">
        <f>J62/G62*1000000</f>
        <v>1834.061135371179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1"/>
        <v>2.6997734138972809</v>
      </c>
      <c r="I63" s="15"/>
      <c r="J63" s="72">
        <v>9.66</v>
      </c>
      <c r="K63" s="27">
        <f>J63/G63*1000000</f>
        <v>1351.2379353755771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1"/>
        <v>2.6998867497168741</v>
      </c>
      <c r="I64" s="15"/>
      <c r="J64" s="72">
        <v>9.6</v>
      </c>
      <c r="K64" s="27">
        <f>J64/G64*1000000</f>
        <v>1342.2818791946308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1"/>
        <v>2.3499184339314847</v>
      </c>
      <c r="I65" s="15"/>
      <c r="J65" s="72">
        <v>6.68</v>
      </c>
      <c r="K65" s="27">
        <f>J65/G65*1000000</f>
        <v>1159.319680666435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1"/>
        <v>3.1997325011145787</v>
      </c>
      <c r="I66" s="15"/>
      <c r="J66" s="72">
        <v>6.64</v>
      </c>
      <c r="K66" s="27">
        <f>J66/G66*1000000</f>
        <v>925.17765082903713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1"/>
        <v>2.2999999999999998</v>
      </c>
      <c r="I67" s="15"/>
      <c r="J67" s="72">
        <v>9.48</v>
      </c>
      <c r="K67" s="27">
        <f>J67/G67*1000000</f>
        <v>1338.2269904009036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2">G68/F68</f>
        <v>2</v>
      </c>
      <c r="I68" s="15"/>
      <c r="J68" s="72">
        <v>9.0299999999999994</v>
      </c>
      <c r="K68" s="27">
        <f>J68/G68*1000000</f>
        <v>1620.6030150753768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2"/>
        <v>2</v>
      </c>
      <c r="I69" s="15"/>
      <c r="J69" s="72">
        <v>7.32</v>
      </c>
      <c r="K69" s="27">
        <f>J69/G69*1000000</f>
        <v>1385.8386974630821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2"/>
        <v>2</v>
      </c>
      <c r="I70" s="15"/>
      <c r="J70" s="72">
        <v>4.3899999999999997</v>
      </c>
      <c r="K70" s="27">
        <f>J70/G70*1000000</f>
        <v>910.03316749585395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2"/>
        <v>2</v>
      </c>
      <c r="I71" s="15"/>
      <c r="J71" s="72">
        <v>7.71</v>
      </c>
      <c r="K71" s="27">
        <f>J71/G71*1000000</f>
        <v>1539.5367412140577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2"/>
        <v>3.1998274870615298</v>
      </c>
      <c r="I72" s="15" t="s">
        <v>213</v>
      </c>
      <c r="J72" s="72">
        <v>11.99</v>
      </c>
      <c r="K72" s="27">
        <f>J72/G72*1000000</f>
        <v>1077.3654416389613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2"/>
        <v>3.1998274870615298</v>
      </c>
      <c r="I73" s="15"/>
      <c r="J73" s="72">
        <v>6.66</v>
      </c>
      <c r="K73" s="27">
        <f>J73/G73*1000000</f>
        <v>598.43651720729622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2"/>
        <v>2</v>
      </c>
      <c r="I74" s="15"/>
      <c r="J74" s="72">
        <v>8.64</v>
      </c>
      <c r="K74" s="27">
        <f>J74/G74*1000000</f>
        <v>1682.8983248928712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2"/>
        <v>2</v>
      </c>
      <c r="I75" s="15"/>
      <c r="J75" s="72">
        <v>6.64</v>
      </c>
      <c r="K75" s="27">
        <f>J75/G75*1000000</f>
        <v>1500.225937641211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2"/>
        <v>2</v>
      </c>
      <c r="I76" s="15"/>
      <c r="J76" s="72">
        <v>7.71</v>
      </c>
      <c r="K76" s="27">
        <f>J76/G76*1000000</f>
        <v>1540.1518178186177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2"/>
        <v>2</v>
      </c>
      <c r="I77" s="15"/>
      <c r="J77" s="72">
        <v>6.8</v>
      </c>
      <c r="K77" s="27">
        <f>J77/G77*1000000</f>
        <v>1445.5782312925169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253</v>
      </c>
      <c r="B78" s="50"/>
      <c r="C78" s="50"/>
      <c r="D78" s="50"/>
      <c r="E78" s="50"/>
      <c r="F78" s="50"/>
      <c r="G78" s="50"/>
      <c r="H78" s="50"/>
      <c r="I78" s="50"/>
      <c r="J78" s="112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26"/>
      <c r="B79" s="21"/>
      <c r="C79" s="21"/>
      <c r="D79" s="21"/>
      <c r="E79" s="21"/>
      <c r="F79" s="21"/>
      <c r="G79" s="21"/>
      <c r="H79" s="21"/>
      <c r="I79" s="21"/>
      <c r="J79" s="113"/>
      <c r="K79" s="21"/>
      <c r="L79" s="21"/>
      <c r="M79" s="21"/>
      <c r="N79" s="21"/>
      <c r="O79" s="21"/>
      <c r="P79" s="21"/>
      <c r="Q79" s="21"/>
      <c r="R79" s="60" t="s">
        <v>254</v>
      </c>
      <c r="S79" s="16"/>
      <c r="T79" s="16"/>
      <c r="U79" s="16"/>
      <c r="V79" s="16"/>
      <c r="W79" s="16"/>
      <c r="X79" s="16"/>
    </row>
    <row r="80" spans="1:24" x14ac:dyDescent="0.25">
      <c r="A80" s="81"/>
      <c r="B80" s="53"/>
      <c r="C80" s="53"/>
      <c r="D80" s="53"/>
      <c r="E80" s="53"/>
      <c r="F80" s="53"/>
      <c r="G80" s="53"/>
      <c r="H80" s="53"/>
      <c r="I80" s="53"/>
      <c r="J80" s="114"/>
      <c r="K80" s="53"/>
      <c r="L80" s="53"/>
      <c r="M80" s="53"/>
      <c r="N80" s="53"/>
      <c r="O80" s="53"/>
      <c r="P80" s="53"/>
      <c r="Q80" s="53"/>
      <c r="R80" s="82" t="s">
        <v>266</v>
      </c>
      <c r="S80" s="16"/>
      <c r="T80" s="16"/>
      <c r="U80" s="16"/>
      <c r="V80" s="16"/>
      <c r="W80" s="16"/>
      <c r="X80" s="16"/>
    </row>
    <row r="81" spans="1:24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113"/>
      <c r="K81" s="21"/>
      <c r="L81" s="21"/>
      <c r="M81" s="21"/>
      <c r="N81" s="21"/>
      <c r="O81" s="21"/>
      <c r="P81" s="21"/>
      <c r="Q81" s="21"/>
      <c r="R81" s="68" t="s">
        <v>270</v>
      </c>
      <c r="S81" s="16"/>
      <c r="T81" s="16"/>
      <c r="U81" s="16"/>
      <c r="V81" s="16"/>
      <c r="W81" s="16"/>
      <c r="X81" s="16"/>
    </row>
    <row r="82" spans="1:24" x14ac:dyDescent="0.25">
      <c r="A82" s="81"/>
      <c r="B82" s="53"/>
      <c r="C82" s="53"/>
      <c r="D82" s="53"/>
      <c r="E82" s="53"/>
      <c r="F82" s="53"/>
      <c r="G82" s="53"/>
      <c r="H82" s="53"/>
      <c r="I82" s="53"/>
      <c r="J82" s="114"/>
      <c r="K82" s="53"/>
      <c r="L82" s="53"/>
      <c r="M82" s="53"/>
      <c r="N82" s="53"/>
      <c r="O82" s="53"/>
      <c r="P82" s="53"/>
      <c r="Q82" s="53"/>
      <c r="R82" s="82" t="s">
        <v>266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115"/>
      <c r="K83" s="21"/>
      <c r="L83" s="21"/>
      <c r="M83" s="21"/>
      <c r="N83" s="21"/>
      <c r="O83" s="21"/>
      <c r="P83" s="21"/>
      <c r="Q83" s="21"/>
      <c r="R83" s="23" t="s">
        <v>257</v>
      </c>
      <c r="S83" s="16"/>
      <c r="T83" s="16"/>
      <c r="U83" s="16"/>
      <c r="V83" s="16"/>
      <c r="W83" s="16"/>
      <c r="X83" s="16"/>
    </row>
    <row r="84" spans="1:24" ht="15" customHeight="1" x14ac:dyDescent="0.25">
      <c r="A84" s="90" t="s">
        <v>255</v>
      </c>
      <c r="B84" s="91"/>
      <c r="C84" s="92" t="s">
        <v>256</v>
      </c>
      <c r="D84" s="92"/>
      <c r="E84" s="92"/>
      <c r="F84" s="92"/>
      <c r="G84" s="92"/>
      <c r="H84" s="92"/>
      <c r="I84" s="92"/>
      <c r="J84" s="92"/>
      <c r="K84" s="92"/>
      <c r="L84" s="92"/>
      <c r="M84" s="92"/>
      <c r="N84" s="92"/>
      <c r="O84" s="92"/>
      <c r="P84" s="92"/>
      <c r="Q84" s="92"/>
      <c r="R84" s="93"/>
      <c r="S84" s="18"/>
      <c r="T84" s="18"/>
      <c r="U84" s="18"/>
      <c r="V84" s="18"/>
      <c r="W84" s="16"/>
      <c r="X84" s="16"/>
    </row>
    <row r="85" spans="1:24" ht="15" customHeight="1" x14ac:dyDescent="0.25">
      <c r="A85" s="16"/>
      <c r="B85" s="16"/>
      <c r="C85" s="16"/>
      <c r="D85" s="16"/>
      <c r="E85" s="16"/>
      <c r="F85" s="16"/>
      <c r="G85" s="16"/>
      <c r="H85" s="17"/>
      <c r="I85" s="17"/>
      <c r="J85" s="116"/>
      <c r="K85" s="17"/>
      <c r="L85" s="16"/>
      <c r="M85" s="16"/>
      <c r="N85" s="17"/>
      <c r="O85" s="17"/>
      <c r="P85" s="17"/>
      <c r="Q85" s="16"/>
      <c r="R85" s="19"/>
      <c r="S85" s="16"/>
      <c r="T85" s="16"/>
      <c r="U85" s="16"/>
      <c r="V85" s="16"/>
      <c r="W85" s="16"/>
      <c r="X85" s="16"/>
    </row>
    <row r="86" spans="1:24" ht="15" customHeight="1" x14ac:dyDescent="0.25">
      <c r="A86" s="16"/>
      <c r="B86" s="16"/>
      <c r="C86" s="16"/>
      <c r="D86" s="16"/>
      <c r="E86" s="16"/>
      <c r="F86" s="16"/>
      <c r="G86" s="16"/>
      <c r="H86" s="17"/>
      <c r="I86" s="17"/>
      <c r="J86" s="116"/>
      <c r="K86" s="17"/>
      <c r="L86" s="16"/>
      <c r="M86" s="16"/>
      <c r="N86" s="17"/>
      <c r="O86" s="17"/>
      <c r="P86" s="17"/>
      <c r="Q86" s="16"/>
      <c r="R86" s="19"/>
      <c r="S86" s="16"/>
      <c r="T86" s="16"/>
      <c r="U86" s="16"/>
      <c r="V86" s="16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116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4:B84"/>
    <mergeCell ref="C84:R84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68"/>
  <sheetViews>
    <sheetView topLeftCell="A13" workbookViewId="0">
      <selection activeCell="N49" sqref="N49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03" t="s">
        <v>260</v>
      </c>
      <c r="B1" s="103"/>
      <c r="C1" s="103"/>
      <c r="D1" s="103"/>
      <c r="E1" s="103"/>
      <c r="F1" s="103"/>
      <c r="G1" s="103"/>
      <c r="H1" s="103"/>
      <c r="I1" s="103"/>
      <c r="J1" s="103"/>
      <c r="K1" s="103"/>
      <c r="L1" s="103"/>
      <c r="M1" s="103"/>
      <c r="N1" s="103"/>
      <c r="O1" s="42"/>
      <c r="P1" s="42"/>
      <c r="Q1" s="42"/>
      <c r="R1" s="42"/>
      <c r="S1" s="2"/>
    </row>
    <row r="2" spans="1:19" ht="18" customHeight="1" x14ac:dyDescent="0.25">
      <c r="A2" s="105"/>
      <c r="B2" s="104" t="s">
        <v>217</v>
      </c>
      <c r="C2" s="104" t="s">
        <v>216</v>
      </c>
      <c r="D2" s="104" t="s">
        <v>171</v>
      </c>
      <c r="E2" s="104" t="s">
        <v>174</v>
      </c>
      <c r="F2" s="107" t="s">
        <v>172</v>
      </c>
      <c r="G2" s="107"/>
      <c r="H2" s="107"/>
      <c r="I2" s="102" t="s">
        <v>181</v>
      </c>
      <c r="J2" s="102"/>
      <c r="K2" s="102"/>
      <c r="L2" s="102"/>
      <c r="M2" s="102"/>
      <c r="N2" s="101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06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89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 t="shared" si="0"/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 t="shared" si="0"/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 t="shared" si="0"/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 t="shared" si="0"/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8" t="s">
        <v>169</v>
      </c>
      <c r="C21" s="4" t="s">
        <v>77</v>
      </c>
      <c r="D21" s="7" t="s">
        <v>181</v>
      </c>
      <c r="E21" s="2">
        <v>4</v>
      </c>
      <c r="F21" s="2">
        <v>3756</v>
      </c>
      <c r="G21" s="2">
        <v>13221</v>
      </c>
      <c r="H21" s="15">
        <f t="shared" si="0"/>
        <v>3.519968051118211</v>
      </c>
      <c r="I21" s="16" t="s">
        <v>190</v>
      </c>
      <c r="J21" s="16"/>
      <c r="K21" s="16" t="s">
        <v>5</v>
      </c>
      <c r="L21" s="15">
        <v>0.25</v>
      </c>
      <c r="M21" s="16" t="s">
        <v>187</v>
      </c>
      <c r="N21" s="38"/>
    </row>
    <row r="22" spans="1:14" s="1" customFormat="1" ht="36" customHeight="1" x14ac:dyDescent="0.25">
      <c r="A22" s="26"/>
      <c r="B22" s="7" t="s">
        <v>167</v>
      </c>
      <c r="C22" s="4" t="s">
        <v>107</v>
      </c>
      <c r="D22" s="7" t="s">
        <v>181</v>
      </c>
      <c r="E22" s="2">
        <v>4</v>
      </c>
      <c r="F22" s="2">
        <v>4367</v>
      </c>
      <c r="G22" s="2">
        <v>13232</v>
      </c>
      <c r="H22" s="15">
        <f t="shared" si="0"/>
        <v>3.0299977100984656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6" t="s">
        <v>168</v>
      </c>
      <c r="C23" s="4" t="s">
        <v>141</v>
      </c>
      <c r="D23" s="7" t="s">
        <v>181</v>
      </c>
      <c r="E23" s="2">
        <v>5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10" t="s">
        <v>166</v>
      </c>
      <c r="C24" s="4" t="s">
        <v>11</v>
      </c>
      <c r="D24" s="7" t="s">
        <v>181</v>
      </c>
      <c r="E24" s="2">
        <v>4</v>
      </c>
      <c r="F24" s="2">
        <v>9154</v>
      </c>
      <c r="G24" s="2">
        <v>13273</v>
      </c>
      <c r="H24" s="15">
        <f t="shared" si="0"/>
        <v>1.4499672274415556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9" t="s">
        <v>170</v>
      </c>
      <c r="C25" s="4" t="s">
        <v>72</v>
      </c>
      <c r="D25" s="7" t="s">
        <v>181</v>
      </c>
      <c r="E25" s="2">
        <v>5</v>
      </c>
      <c r="F25" s="2">
        <v>4800</v>
      </c>
      <c r="G25" s="2">
        <v>15840</v>
      </c>
      <c r="H25" s="15">
        <f t="shared" si="0"/>
        <v>3.3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8" t="s">
        <v>169</v>
      </c>
      <c r="C27" s="4" t="s">
        <v>75</v>
      </c>
      <c r="D27" s="7" t="s">
        <v>181</v>
      </c>
      <c r="E27" s="2">
        <v>3</v>
      </c>
      <c r="F27" s="2">
        <v>8534</v>
      </c>
      <c r="G27" s="2">
        <v>11947</v>
      </c>
      <c r="H27" s="15">
        <f t="shared" si="0"/>
        <v>1.399929692992735</v>
      </c>
      <c r="I27" s="16" t="s">
        <v>190</v>
      </c>
      <c r="J27" s="16"/>
      <c r="K27" s="16" t="s">
        <v>5</v>
      </c>
      <c r="L27" s="15">
        <v>0.2</v>
      </c>
      <c r="M27" s="16" t="s">
        <v>187</v>
      </c>
      <c r="N27" s="38"/>
    </row>
    <row r="28" spans="1:14" s="1" customFormat="1" ht="36" customHeight="1" x14ac:dyDescent="0.25">
      <c r="A28" s="26"/>
      <c r="B28" s="10" t="s">
        <v>166</v>
      </c>
      <c r="C28" s="4" t="s">
        <v>12</v>
      </c>
      <c r="D28" s="7" t="s">
        <v>181</v>
      </c>
      <c r="E28" s="2">
        <v>3</v>
      </c>
      <c r="F28" s="2">
        <v>7633</v>
      </c>
      <c r="G28" s="2">
        <v>10686</v>
      </c>
      <c r="H28" s="15">
        <f t="shared" si="0"/>
        <v>1.3999737979824447</v>
      </c>
      <c r="I28" s="16" t="s">
        <v>190</v>
      </c>
      <c r="J28" s="28"/>
      <c r="K28" s="16" t="s">
        <v>5</v>
      </c>
      <c r="L28" s="15">
        <v>0.15</v>
      </c>
      <c r="M28" s="16" t="s">
        <v>187</v>
      </c>
      <c r="N28" s="38"/>
    </row>
    <row r="29" spans="1:14" s="1" customFormat="1" ht="36" customHeight="1" x14ac:dyDescent="0.25">
      <c r="A29" s="26"/>
      <c r="B29" s="9" t="s">
        <v>170</v>
      </c>
      <c r="C29" s="3" t="s">
        <v>48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86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7" t="s">
        <v>167</v>
      </c>
      <c r="C30" s="4" t="s">
        <v>116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10" t="s">
        <v>166</v>
      </c>
      <c r="C31" s="4" t="s">
        <v>9</v>
      </c>
      <c r="D31" s="7" t="s">
        <v>181</v>
      </c>
      <c r="E31" s="2">
        <v>5</v>
      </c>
      <c r="F31" s="2">
        <v>5916</v>
      </c>
      <c r="G31" s="2">
        <v>11536</v>
      </c>
      <c r="H31" s="15">
        <f t="shared" si="0"/>
        <v>1.9499661933739012</v>
      </c>
      <c r="I31" s="16" t="s">
        <v>190</v>
      </c>
      <c r="J31" s="16"/>
      <c r="K31" s="16" t="s">
        <v>5</v>
      </c>
      <c r="L31" s="15">
        <v>0.1</v>
      </c>
      <c r="M31" s="16" t="s">
        <v>196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35</v>
      </c>
      <c r="D32" s="7" t="s">
        <v>181</v>
      </c>
      <c r="E32" s="2">
        <v>4</v>
      </c>
      <c r="F32" s="2">
        <v>10894</v>
      </c>
      <c r="G32" s="2">
        <v>12528</v>
      </c>
      <c r="H32" s="15">
        <f t="shared" si="0"/>
        <v>1.1499908206352121</v>
      </c>
      <c r="I32" s="16" t="s">
        <v>190</v>
      </c>
      <c r="J32" s="16"/>
      <c r="K32" s="16" t="s">
        <v>5</v>
      </c>
      <c r="L32" s="15">
        <v>0.1</v>
      </c>
      <c r="M32" s="16" t="s">
        <v>187</v>
      </c>
      <c r="N32" s="38"/>
    </row>
    <row r="33" spans="1:14" s="1" customFormat="1" ht="36" customHeight="1" x14ac:dyDescent="0.25">
      <c r="A33" s="26"/>
      <c r="B33" s="9" t="s">
        <v>170</v>
      </c>
      <c r="C33" s="4" t="s">
        <v>54</v>
      </c>
      <c r="D33" s="7" t="s">
        <v>181</v>
      </c>
      <c r="E33" s="2">
        <v>3</v>
      </c>
      <c r="F33" s="2">
        <v>2920</v>
      </c>
      <c r="G33" s="2">
        <v>7008</v>
      </c>
      <c r="H33" s="15">
        <f t="shared" si="0"/>
        <v>2.4</v>
      </c>
      <c r="I33" s="16" t="s">
        <v>190</v>
      </c>
      <c r="J33" s="16"/>
      <c r="K33" s="16" t="s">
        <v>183</v>
      </c>
      <c r="L33" s="15">
        <v>0.3</v>
      </c>
      <c r="M33" s="16"/>
      <c r="N33" s="38"/>
    </row>
    <row r="34" spans="1:14" s="1" customFormat="1" ht="36" customHeight="1" x14ac:dyDescent="0.25">
      <c r="A34" s="26"/>
      <c r="B34" s="10" t="s">
        <v>166</v>
      </c>
      <c r="C34" s="3" t="s">
        <v>20</v>
      </c>
      <c r="D34" s="7" t="s">
        <v>181</v>
      </c>
      <c r="E34" s="2">
        <v>3</v>
      </c>
      <c r="F34" s="2">
        <v>5840</v>
      </c>
      <c r="G34" s="2">
        <v>6424</v>
      </c>
      <c r="H34" s="15">
        <f t="shared" si="0"/>
        <v>1.1000000000000001</v>
      </c>
      <c r="I34" s="16" t="s">
        <v>190</v>
      </c>
      <c r="J34" s="16"/>
      <c r="K34" s="16" t="s">
        <v>183</v>
      </c>
      <c r="L34" s="15">
        <v>0.2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4" t="s">
        <v>35</v>
      </c>
      <c r="D35" s="7" t="s">
        <v>181</v>
      </c>
      <c r="E35" s="2">
        <v>4</v>
      </c>
      <c r="F35" s="2">
        <v>10894</v>
      </c>
      <c r="G35" s="2">
        <v>12528</v>
      </c>
      <c r="H35" s="15">
        <f t="shared" si="0"/>
        <v>1.1499908206352121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29</v>
      </c>
      <c r="D36" s="7" t="s">
        <v>181</v>
      </c>
      <c r="E36" s="2">
        <v>6</v>
      </c>
      <c r="F36" s="2">
        <v>3817</v>
      </c>
      <c r="G36" s="2">
        <v>15268</v>
      </c>
      <c r="H36" s="15">
        <f t="shared" ref="H36:H59" si="1">G36/F36</f>
        <v>4</v>
      </c>
      <c r="I36" s="16" t="s">
        <v>190</v>
      </c>
      <c r="J36" s="16"/>
      <c r="K36" s="16" t="s">
        <v>194</v>
      </c>
      <c r="L36" s="15">
        <v>0.15</v>
      </c>
      <c r="M36" s="16"/>
      <c r="N36" s="44" t="s">
        <v>259</v>
      </c>
    </row>
    <row r="37" spans="1:14" s="1" customFormat="1" ht="36" customHeight="1" x14ac:dyDescent="0.25">
      <c r="A37" s="26"/>
      <c r="B37" s="6" t="s">
        <v>168</v>
      </c>
      <c r="C37" s="4" t="s">
        <v>142</v>
      </c>
      <c r="D37" s="7" t="s">
        <v>181</v>
      </c>
      <c r="E37" s="2">
        <v>6</v>
      </c>
      <c r="F37" s="2">
        <v>3636</v>
      </c>
      <c r="G37" s="2">
        <v>3636</v>
      </c>
      <c r="H37" s="15">
        <f t="shared" si="1"/>
        <v>1</v>
      </c>
      <c r="I37" s="16" t="s">
        <v>190</v>
      </c>
      <c r="J37" s="16"/>
      <c r="K37" s="16" t="s">
        <v>24</v>
      </c>
      <c r="L37" s="45">
        <v>2</v>
      </c>
      <c r="M37" s="16"/>
      <c r="N37" s="84"/>
    </row>
    <row r="38" spans="1:14" s="1" customFormat="1" ht="36" customHeight="1" x14ac:dyDescent="0.25">
      <c r="A38" s="26"/>
      <c r="B38" s="8" t="s">
        <v>169</v>
      </c>
      <c r="C38" s="4" t="s">
        <v>76</v>
      </c>
      <c r="D38" s="7" t="s">
        <v>181</v>
      </c>
      <c r="E38" s="2">
        <v>5</v>
      </c>
      <c r="F38" s="2">
        <v>3636</v>
      </c>
      <c r="G38" s="2">
        <v>8362</v>
      </c>
      <c r="H38" s="15">
        <f t="shared" si="1"/>
        <v>2.2997799779977997</v>
      </c>
      <c r="I38" s="16" t="s">
        <v>190</v>
      </c>
      <c r="J38" s="16"/>
      <c r="K38" s="16" t="s">
        <v>24</v>
      </c>
      <c r="L38" s="45">
        <v>1</v>
      </c>
      <c r="M38" s="16"/>
      <c r="N38" s="38"/>
    </row>
    <row r="39" spans="1:14" s="1" customFormat="1" ht="36" customHeight="1" x14ac:dyDescent="0.25">
      <c r="A39" s="26"/>
      <c r="B39" s="9" t="s">
        <v>170</v>
      </c>
      <c r="C39" s="3" t="s">
        <v>49</v>
      </c>
      <c r="D39" s="7" t="s">
        <v>181</v>
      </c>
      <c r="E39" s="2">
        <v>6</v>
      </c>
      <c r="F39" s="2">
        <v>6424</v>
      </c>
      <c r="G39" s="2">
        <v>14775</v>
      </c>
      <c r="H39" s="15">
        <f t="shared" si="1"/>
        <v>2.2999688667496887</v>
      </c>
      <c r="I39" s="16" t="s">
        <v>199</v>
      </c>
      <c r="J39" s="16"/>
      <c r="K39" s="16" t="s">
        <v>1</v>
      </c>
      <c r="L39" s="85">
        <v>0.2</v>
      </c>
      <c r="M39" s="16" t="s">
        <v>187</v>
      </c>
      <c r="N39" s="38"/>
    </row>
    <row r="40" spans="1:14" s="1" customFormat="1" ht="36" customHeight="1" x14ac:dyDescent="0.25">
      <c r="A40" s="26"/>
      <c r="B40" s="7" t="s">
        <v>167</v>
      </c>
      <c r="C40" s="4" t="s">
        <v>106</v>
      </c>
      <c r="D40" s="7" t="s">
        <v>181</v>
      </c>
      <c r="E40" s="2">
        <v>5</v>
      </c>
      <c r="F40" s="2">
        <v>6424</v>
      </c>
      <c r="G40" s="2">
        <v>11563</v>
      </c>
      <c r="H40" s="15">
        <f t="shared" si="1"/>
        <v>1.7999688667496887</v>
      </c>
      <c r="I40" s="16" t="s">
        <v>199</v>
      </c>
      <c r="J40" s="16"/>
      <c r="K40" s="16" t="s">
        <v>1</v>
      </c>
      <c r="L40" s="15">
        <v>0.15</v>
      </c>
      <c r="M40" s="16" t="s">
        <v>187</v>
      </c>
      <c r="N40" s="38"/>
    </row>
    <row r="41" spans="1:14" s="1" customFormat="1" ht="36" customHeight="1" x14ac:dyDescent="0.25">
      <c r="A41" s="26"/>
      <c r="B41" s="9" t="s">
        <v>170</v>
      </c>
      <c r="C41" s="4" t="s">
        <v>60</v>
      </c>
      <c r="D41" s="7" t="s">
        <v>181</v>
      </c>
      <c r="E41" s="2">
        <v>6</v>
      </c>
      <c r="F41" s="2">
        <v>7383</v>
      </c>
      <c r="G41" s="2">
        <v>13289</v>
      </c>
      <c r="H41" s="15">
        <f t="shared" si="1"/>
        <v>1.7999458214817825</v>
      </c>
      <c r="I41" s="16" t="s">
        <v>199</v>
      </c>
      <c r="J41" s="16"/>
      <c r="K41" s="16" t="s">
        <v>1</v>
      </c>
      <c r="L41" s="15">
        <v>0.1</v>
      </c>
      <c r="M41" s="16" t="s">
        <v>187</v>
      </c>
      <c r="N41" s="38"/>
    </row>
    <row r="42" spans="1:14" s="1" customFormat="1" ht="36" customHeight="1" x14ac:dyDescent="0.25">
      <c r="A42" s="26"/>
      <c r="B42" s="7" t="s">
        <v>167</v>
      </c>
      <c r="C42" s="3" t="s">
        <v>129</v>
      </c>
      <c r="D42" s="7" t="s">
        <v>181</v>
      </c>
      <c r="E42" s="2">
        <v>5</v>
      </c>
      <c r="F42" s="2">
        <v>6737</v>
      </c>
      <c r="G42" s="2">
        <v>10779</v>
      </c>
      <c r="H42" s="15">
        <f t="shared" si="1"/>
        <v>1.5999703131957845</v>
      </c>
      <c r="I42" s="16" t="s">
        <v>199</v>
      </c>
      <c r="J42" s="16"/>
      <c r="K42" s="16" t="s">
        <v>1</v>
      </c>
      <c r="L42" s="15">
        <v>0.05</v>
      </c>
      <c r="M42" s="16" t="s">
        <v>186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17</v>
      </c>
      <c r="L43" s="15">
        <v>0.03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209</v>
      </c>
      <c r="L44" s="15">
        <v>0.1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172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6" t="s">
        <v>168</v>
      </c>
      <c r="C46" s="4" t="s">
        <v>157</v>
      </c>
      <c r="D46" s="7" t="s">
        <v>181</v>
      </c>
      <c r="E46" s="2">
        <v>6</v>
      </c>
      <c r="F46" s="2">
        <v>2987</v>
      </c>
      <c r="G46" s="2">
        <v>14337</v>
      </c>
      <c r="H46" s="15">
        <f t="shared" si="1"/>
        <v>4.7997991295614328</v>
      </c>
      <c r="I46" s="16" t="s">
        <v>191</v>
      </c>
      <c r="J46" s="16"/>
      <c r="K46" s="16" t="s">
        <v>1</v>
      </c>
      <c r="L46" s="15">
        <v>0.4</v>
      </c>
      <c r="M46" s="16" t="s">
        <v>188</v>
      </c>
      <c r="N46" s="38" t="s">
        <v>258</v>
      </c>
    </row>
    <row r="47" spans="1:14" s="1" customFormat="1" ht="36" customHeight="1" x14ac:dyDescent="0.25">
      <c r="A47" s="26"/>
      <c r="B47" s="10" t="s">
        <v>166</v>
      </c>
      <c r="C47" s="4" t="s">
        <v>4</v>
      </c>
      <c r="D47" s="7" t="s">
        <v>181</v>
      </c>
      <c r="E47" s="2">
        <v>5</v>
      </c>
      <c r="F47" s="2">
        <v>8000</v>
      </c>
      <c r="G47" s="2">
        <v>9600</v>
      </c>
      <c r="H47" s="15">
        <f t="shared" si="1"/>
        <v>1.2</v>
      </c>
      <c r="I47" s="16" t="s">
        <v>191</v>
      </c>
      <c r="J47" s="16"/>
      <c r="K47" s="16" t="s">
        <v>17</v>
      </c>
      <c r="L47" s="15">
        <v>0.2</v>
      </c>
      <c r="M47" s="16" t="s">
        <v>188</v>
      </c>
      <c r="N47" s="38" t="s">
        <v>265</v>
      </c>
    </row>
    <row r="48" spans="1:14" s="1" customFormat="1" ht="36" customHeight="1" x14ac:dyDescent="0.25">
      <c r="A48" s="26"/>
      <c r="B48" s="10" t="s">
        <v>166</v>
      </c>
      <c r="C48" s="4" t="s">
        <v>221</v>
      </c>
      <c r="D48" s="7" t="s">
        <v>181</v>
      </c>
      <c r="E48" s="2">
        <v>6</v>
      </c>
      <c r="F48" s="2">
        <v>8534</v>
      </c>
      <c r="G48" s="2">
        <v>14934</v>
      </c>
      <c r="H48" s="15">
        <f t="shared" si="1"/>
        <v>1.7499414108272791</v>
      </c>
      <c r="I48" s="16" t="s">
        <v>191</v>
      </c>
      <c r="J48" s="16"/>
      <c r="K48" s="16" t="s">
        <v>17</v>
      </c>
      <c r="L48" s="15">
        <v>0.05</v>
      </c>
      <c r="M48" s="16" t="s">
        <v>187</v>
      </c>
      <c r="N48" s="38"/>
    </row>
    <row r="49" spans="1:21" s="1" customFormat="1" ht="36" customHeight="1" x14ac:dyDescent="0.25">
      <c r="A49" s="26"/>
      <c r="B49" s="6" t="s">
        <v>168</v>
      </c>
      <c r="C49" s="4" t="s">
        <v>163</v>
      </c>
      <c r="D49" s="7" t="s">
        <v>181</v>
      </c>
      <c r="E49" s="2">
        <v>6</v>
      </c>
      <c r="F49" s="2">
        <v>2919</v>
      </c>
      <c r="G49" s="2">
        <v>5838</v>
      </c>
      <c r="H49" s="15">
        <f t="shared" si="1"/>
        <v>2</v>
      </c>
      <c r="I49" s="16" t="s">
        <v>191</v>
      </c>
      <c r="J49" s="16"/>
      <c r="K49" s="16" t="s">
        <v>194</v>
      </c>
      <c r="L49" s="15">
        <v>0.05</v>
      </c>
      <c r="M49" s="16"/>
      <c r="N49" s="38" t="s">
        <v>212</v>
      </c>
    </row>
    <row r="50" spans="1:21" s="1" customFormat="1" ht="36" customHeight="1" x14ac:dyDescent="0.25">
      <c r="A50" s="26"/>
      <c r="B50" s="7" t="s">
        <v>167</v>
      </c>
      <c r="C50" s="4" t="s">
        <v>109</v>
      </c>
      <c r="D50" s="7" t="s">
        <v>181</v>
      </c>
      <c r="E50" s="2">
        <v>5</v>
      </c>
      <c r="F50" s="2">
        <v>4638</v>
      </c>
      <c r="G50" s="2">
        <v>9739</v>
      </c>
      <c r="H50" s="15">
        <f t="shared" si="1"/>
        <v>2.0998275118585599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10" t="s">
        <v>166</v>
      </c>
      <c r="C51" s="4" t="s">
        <v>30</v>
      </c>
      <c r="D51" s="7" t="s">
        <v>181</v>
      </c>
      <c r="E51" s="2">
        <v>5</v>
      </c>
      <c r="F51" s="2">
        <v>4500</v>
      </c>
      <c r="G51" s="2">
        <v>10800</v>
      </c>
      <c r="H51" s="15">
        <f t="shared" si="1"/>
        <v>2.4</v>
      </c>
      <c r="I51" s="16" t="s">
        <v>191</v>
      </c>
      <c r="J51" s="16"/>
      <c r="K51" s="16" t="s">
        <v>184</v>
      </c>
      <c r="L51" s="83">
        <v>0.2</v>
      </c>
      <c r="M51" s="16" t="s">
        <v>186</v>
      </c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 t="shared" si="1"/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 t="shared" si="1"/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 t="shared" si="1"/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 t="shared" si="1"/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 t="shared" si="1"/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 t="shared" si="1"/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 t="shared" si="1"/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 t="shared" si="1"/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253</v>
      </c>
      <c r="B60" s="50"/>
      <c r="C60" s="50"/>
      <c r="D60" s="50"/>
      <c r="E60" s="50"/>
      <c r="F60" s="50"/>
      <c r="G60" s="62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254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22"/>
      <c r="B62" s="21"/>
      <c r="C62" s="21"/>
      <c r="D62" s="21"/>
      <c r="E62" s="21"/>
      <c r="F62" s="21"/>
      <c r="G62" s="48"/>
      <c r="H62" s="21"/>
      <c r="I62" s="21"/>
      <c r="J62" s="21"/>
      <c r="K62" s="21"/>
      <c r="L62" s="21"/>
      <c r="M62" s="21"/>
      <c r="N62" s="82" t="s">
        <v>266</v>
      </c>
      <c r="O62" s="20"/>
      <c r="P62" s="20"/>
      <c r="Q62" s="20"/>
      <c r="R62" s="20"/>
      <c r="S62" s="57"/>
      <c r="T62" s="57"/>
      <c r="U62" s="43"/>
    </row>
    <row r="63" spans="1:21" x14ac:dyDescent="0.25">
      <c r="A63" s="22"/>
      <c r="B63" s="21"/>
      <c r="C63" s="21"/>
      <c r="D63" s="21"/>
      <c r="E63" s="21"/>
      <c r="F63" s="21"/>
      <c r="G63" s="48"/>
      <c r="H63" s="21"/>
      <c r="I63" s="21"/>
      <c r="J63" s="21"/>
      <c r="K63" s="21"/>
      <c r="L63" s="21"/>
      <c r="M63" s="21"/>
      <c r="N63" s="23" t="s">
        <v>257</v>
      </c>
      <c r="O63" s="20"/>
      <c r="P63" s="20"/>
      <c r="Q63" s="20"/>
      <c r="R63" s="57"/>
      <c r="S63" s="57"/>
      <c r="T63" s="57"/>
      <c r="U63" s="43"/>
    </row>
    <row r="64" spans="1:21" x14ac:dyDescent="0.25">
      <c r="A64" s="90" t="s">
        <v>255</v>
      </c>
      <c r="B64" s="91"/>
      <c r="C64" s="61"/>
      <c r="D64" s="54"/>
      <c r="E64" s="54"/>
      <c r="F64" s="54"/>
      <c r="G64" s="63"/>
      <c r="H64" s="54"/>
      <c r="I64" s="54"/>
      <c r="J64" s="54"/>
      <c r="K64" s="54"/>
      <c r="L64" s="54"/>
      <c r="M64" s="54"/>
      <c r="N64" s="52" t="s">
        <v>256</v>
      </c>
      <c r="O64" s="58"/>
      <c r="P64" s="58"/>
      <c r="Q64" s="58"/>
      <c r="R64" s="58"/>
      <c r="S64" s="57"/>
      <c r="T64" s="57"/>
      <c r="U64" s="43"/>
    </row>
    <row r="65" spans="15:21" x14ac:dyDescent="0.25">
      <c r="O65" s="57"/>
      <c r="P65" s="57"/>
      <c r="Q65" s="57"/>
      <c r="R65" s="57"/>
      <c r="S65" s="57"/>
      <c r="T65" s="57"/>
      <c r="U65" s="43"/>
    </row>
    <row r="66" spans="15:21" x14ac:dyDescent="0.25">
      <c r="O66" s="57"/>
      <c r="P66" s="57"/>
      <c r="Q66" s="57"/>
      <c r="R66" s="57"/>
      <c r="S66" s="57"/>
      <c r="T66" s="57"/>
      <c r="U66" s="43"/>
    </row>
    <row r="67" spans="15:21" x14ac:dyDescent="0.25">
      <c r="O67" s="40"/>
      <c r="P67" s="40"/>
      <c r="Q67" s="40"/>
      <c r="R67" s="40"/>
      <c r="S67" s="40"/>
      <c r="T67" s="40"/>
    </row>
    <row r="68" spans="15:21" x14ac:dyDescent="0.25">
      <c r="O68" s="40"/>
      <c r="P68" s="40"/>
      <c r="Q68" s="40"/>
      <c r="R68" s="40"/>
      <c r="S68" s="40"/>
      <c r="T68" s="40"/>
    </row>
  </sheetData>
  <sortState xmlns:xlrd2="http://schemas.microsoft.com/office/spreadsheetml/2017/richdata2" ref="A4:N59">
    <sortCondition ref="I4:I59" customList="全隊,自身&amp;周圍,自身"/>
    <sortCondition ref="K4:K59"/>
    <sortCondition descending="1" ref="L4:L59"/>
    <sortCondition descending="1" ref="M4:M59"/>
    <sortCondition ref="G4:G59"/>
  </sortState>
  <mergeCells count="10">
    <mergeCell ref="A64:B64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5"/>
  <sheetViews>
    <sheetView tabSelected="1" topLeftCell="A19" workbookViewId="0">
      <selection activeCell="N24" sqref="N24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122"/>
    <col min="13" max="15" width="9.140625" style="40"/>
    <col min="16" max="16" width="41.5703125" customWidth="1"/>
  </cols>
  <sheetData>
    <row r="1" spans="1:21" s="1" customFormat="1" ht="36" customHeight="1" x14ac:dyDescent="0.25">
      <c r="A1" s="109" t="s">
        <v>261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09"/>
      <c r="O1" s="109"/>
      <c r="P1" s="109"/>
      <c r="Q1" s="42"/>
      <c r="R1" s="42"/>
      <c r="S1" s="42"/>
      <c r="T1" s="42"/>
      <c r="U1" s="2"/>
    </row>
    <row r="2" spans="1:21" s="65" customFormat="1" ht="18" customHeight="1" x14ac:dyDescent="0.25">
      <c r="A2" s="110"/>
      <c r="B2" s="104" t="s">
        <v>217</v>
      </c>
      <c r="C2" s="104" t="s">
        <v>216</v>
      </c>
      <c r="D2" s="104" t="s">
        <v>171</v>
      </c>
      <c r="E2" s="104" t="s">
        <v>174</v>
      </c>
      <c r="F2" s="108" t="s">
        <v>172</v>
      </c>
      <c r="G2" s="108"/>
      <c r="H2" s="108"/>
      <c r="I2" s="108" t="s">
        <v>177</v>
      </c>
      <c r="J2" s="108"/>
      <c r="K2" s="108"/>
      <c r="L2" s="108"/>
      <c r="M2" s="108"/>
      <c r="N2" s="108"/>
      <c r="O2" s="108"/>
      <c r="P2" s="101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11"/>
      <c r="B3" s="98"/>
      <c r="C3" s="98"/>
      <c r="D3" s="98"/>
      <c r="E3" s="98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262</v>
      </c>
      <c r="O3" s="17" t="s">
        <v>263</v>
      </c>
      <c r="P3" s="89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2">
        <v>1.3</v>
      </c>
      <c r="K4" s="74"/>
      <c r="L4" s="17"/>
      <c r="M4" s="17"/>
      <c r="N4" s="17">
        <f>J4+K4*L4</f>
        <v>1.3</v>
      </c>
      <c r="O4" s="75">
        <f>N4/G4*100000</f>
        <v>15.69669162038155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2">
        <v>1.3</v>
      </c>
      <c r="K5" s="74"/>
      <c r="L5" s="17"/>
      <c r="M5" s="17"/>
      <c r="N5" s="17">
        <f t="shared" ref="N5:N28" si="1">J5+K5*L5</f>
        <v>1.3</v>
      </c>
      <c r="O5" s="75">
        <f>N5/G5*100000</f>
        <v>15.69669162038155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2">
        <v>1.3</v>
      </c>
      <c r="K6" s="74"/>
      <c r="L6" s="17"/>
      <c r="M6" s="17" t="s">
        <v>213</v>
      </c>
      <c r="N6" s="17">
        <f t="shared" si="1"/>
        <v>1.3</v>
      </c>
      <c r="O6" s="75">
        <f>N6/G6*100000</f>
        <v>13.734812466983625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2">
        <v>1.08</v>
      </c>
      <c r="K7" s="74"/>
      <c r="L7" s="17"/>
      <c r="M7" s="17"/>
      <c r="N7" s="17">
        <f t="shared" si="1"/>
        <v>1.08</v>
      </c>
      <c r="O7" s="75">
        <f>N7/G7*100000</f>
        <v>13.040328423086212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2">
        <v>1.08</v>
      </c>
      <c r="K8" s="74"/>
      <c r="L8" s="17"/>
      <c r="M8" s="17"/>
      <c r="N8" s="17">
        <f t="shared" si="1"/>
        <v>1.08</v>
      </c>
      <c r="O8" s="75">
        <f>N8/G8*100000</f>
        <v>13.040328423086212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2">
        <v>1.08</v>
      </c>
      <c r="K9" s="74"/>
      <c r="L9" s="17"/>
      <c r="M9" s="17" t="s">
        <v>200</v>
      </c>
      <c r="N9" s="17">
        <f t="shared" si="1"/>
        <v>1.08</v>
      </c>
      <c r="O9" s="75">
        <f>N9/G9*100000</f>
        <v>12.225492415666743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2">
        <v>1.08</v>
      </c>
      <c r="K10" s="74"/>
      <c r="L10" s="17"/>
      <c r="M10" s="17" t="s">
        <v>203</v>
      </c>
      <c r="N10" s="17">
        <f t="shared" si="1"/>
        <v>1.08</v>
      </c>
      <c r="O10" s="75">
        <f>N10/G10*100000</f>
        <v>12.170385395537528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2">
        <v>1.08</v>
      </c>
      <c r="K11" s="74"/>
      <c r="L11" s="17"/>
      <c r="M11" s="17" t="s">
        <v>205</v>
      </c>
      <c r="N11" s="17">
        <f t="shared" si="1"/>
        <v>1.08</v>
      </c>
      <c r="O11" s="75">
        <f>N11/G11*100000</f>
        <v>12.170385395537528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2">
        <v>1.08</v>
      </c>
      <c r="K12" s="74"/>
      <c r="L12" s="17"/>
      <c r="M12" s="17"/>
      <c r="N12" s="17">
        <f t="shared" si="1"/>
        <v>1.08</v>
      </c>
      <c r="O12" s="75">
        <f>N12/G12*100000</f>
        <v>12.170385395537528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2">
        <v>1.08</v>
      </c>
      <c r="K13" s="74"/>
      <c r="L13" s="17"/>
      <c r="M13" s="17"/>
      <c r="N13" s="17">
        <f t="shared" si="1"/>
        <v>1.08</v>
      </c>
      <c r="O13" s="75">
        <f>N13/G13*100000</f>
        <v>11.410459587955627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2">
        <v>1.08</v>
      </c>
      <c r="K14" s="74"/>
      <c r="L14" s="17"/>
      <c r="M14" s="17" t="s">
        <v>211</v>
      </c>
      <c r="N14" s="17">
        <f t="shared" si="1"/>
        <v>1.08</v>
      </c>
      <c r="O14" s="75">
        <f>N14/G14*100000</f>
        <v>11.410459587955627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2">
        <v>0.9</v>
      </c>
      <c r="K15" s="74"/>
      <c r="L15" s="17"/>
      <c r="M15" s="17" t="s">
        <v>198</v>
      </c>
      <c r="N15" s="17">
        <f t="shared" si="1"/>
        <v>0.9</v>
      </c>
      <c r="O15" s="75">
        <f>N15/G15*100000</f>
        <v>9.5087163232963547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2">
        <v>0.44</v>
      </c>
      <c r="K16" s="73">
        <v>5</v>
      </c>
      <c r="L16" s="17">
        <v>0.35</v>
      </c>
      <c r="M16" s="17"/>
      <c r="N16" s="17">
        <f t="shared" si="1"/>
        <v>2.19</v>
      </c>
      <c r="O16" s="75">
        <f>N16/G16*100000</f>
        <v>21.775877498259916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2">
        <v>0.44</v>
      </c>
      <c r="K17" s="73">
        <v>5</v>
      </c>
      <c r="L17" s="17">
        <v>0.35</v>
      </c>
      <c r="M17" s="17"/>
      <c r="N17" s="17">
        <f t="shared" si="1"/>
        <v>2.19</v>
      </c>
      <c r="O17" s="75">
        <f>N17/G17*100000</f>
        <v>21.775877498259916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2">
        <v>0.44</v>
      </c>
      <c r="K18" s="73">
        <v>5</v>
      </c>
      <c r="L18" s="17">
        <v>0.35</v>
      </c>
      <c r="M18" s="17" t="s">
        <v>198</v>
      </c>
      <c r="N18" s="17">
        <f t="shared" si="1"/>
        <v>2.19</v>
      </c>
      <c r="O18" s="75">
        <f>N18/G18*100000</f>
        <v>20.567242674680688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2">
        <v>0.44</v>
      </c>
      <c r="K19" s="73">
        <v>5</v>
      </c>
      <c r="L19" s="17">
        <v>0.35</v>
      </c>
      <c r="M19" s="17" t="s">
        <v>214</v>
      </c>
      <c r="N19" s="17">
        <f t="shared" si="1"/>
        <v>2.19</v>
      </c>
      <c r="O19" s="75">
        <f>N19/G19*100000</f>
        <v>20.567242674680688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2">
        <v>0.44</v>
      </c>
      <c r="K20" s="73">
        <v>5</v>
      </c>
      <c r="L20" s="17">
        <v>0.35</v>
      </c>
      <c r="M20" s="17"/>
      <c r="N20" s="17">
        <f t="shared" si="1"/>
        <v>2.19</v>
      </c>
      <c r="O20" s="75">
        <f>N20/G20*100000</f>
        <v>18.984049930651871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2">
        <v>0.44</v>
      </c>
      <c r="K21" s="73">
        <v>5</v>
      </c>
      <c r="L21" s="17">
        <v>0.35</v>
      </c>
      <c r="M21" s="17"/>
      <c r="N21" s="17">
        <f t="shared" si="1"/>
        <v>2.19</v>
      </c>
      <c r="O21" s="75">
        <f>N21/G21*100000</f>
        <v>17.698399870696623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2">
        <v>0.36</v>
      </c>
      <c r="K22" s="74"/>
      <c r="L22" s="17"/>
      <c r="M22" s="17"/>
      <c r="N22" s="17">
        <f t="shared" si="1"/>
        <v>0.36</v>
      </c>
      <c r="O22" s="75">
        <f>N22/G22*100000</f>
        <v>3.8359083644112948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2">
        <v>0.34</v>
      </c>
      <c r="K23" s="73">
        <v>5</v>
      </c>
      <c r="L23" s="17">
        <v>0.28999999999999998</v>
      </c>
      <c r="M23" s="17"/>
      <c r="N23" s="17">
        <f t="shared" si="1"/>
        <v>1.79</v>
      </c>
      <c r="O23" s="75">
        <f>N23/G23*100000</f>
        <v>20.171286905566824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 t="shared" si="1"/>
        <v>0.75</v>
      </c>
      <c r="O24" s="75">
        <f>N24/G24*100000</f>
        <v>5.6437655203551813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2">
        <v>0.6</v>
      </c>
      <c r="K25" s="74"/>
      <c r="L25" s="17"/>
      <c r="M25" s="17"/>
      <c r="N25" s="17">
        <f t="shared" si="1"/>
        <v>0.6</v>
      </c>
      <c r="O25" s="75">
        <f>N25/G25*100000</f>
        <v>5.1889648015220962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76"/>
      <c r="K26" s="73">
        <v>5</v>
      </c>
      <c r="L26" s="17">
        <v>7.0000000000000007E-2</v>
      </c>
      <c r="M26" s="17"/>
      <c r="N26" s="17">
        <f t="shared" si="1"/>
        <v>0.35000000000000003</v>
      </c>
      <c r="O26" s="75">
        <f>N26/G26*100000</f>
        <v>4.8699039933212749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88"/>
      <c r="K27" s="16"/>
      <c r="L27" s="87"/>
      <c r="M27" s="16"/>
      <c r="N27" s="17"/>
      <c r="O27" s="2"/>
      <c r="P27" s="38" t="s">
        <v>264</v>
      </c>
    </row>
    <row r="28" spans="1:23" s="1" customFormat="1" ht="36" customHeight="1" x14ac:dyDescent="0.25">
      <c r="A28" s="30"/>
      <c r="B28" s="77" t="s">
        <v>169</v>
      </c>
      <c r="C28" s="32" t="s">
        <v>78</v>
      </c>
      <c r="D28" s="77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78"/>
      <c r="K28" s="79">
        <v>3</v>
      </c>
      <c r="L28" s="17">
        <v>0.2</v>
      </c>
      <c r="M28" s="37"/>
      <c r="N28" s="17">
        <f t="shared" si="1"/>
        <v>0.60000000000000009</v>
      </c>
      <c r="O28" s="80">
        <f>N28/G28*100000</f>
        <v>8.2701585113714682</v>
      </c>
      <c r="P28" s="39" t="s">
        <v>204</v>
      </c>
    </row>
    <row r="29" spans="1:23" x14ac:dyDescent="0.25">
      <c r="A29" s="49" t="s">
        <v>253</v>
      </c>
      <c r="B29" s="50"/>
      <c r="C29" s="50"/>
      <c r="D29" s="50"/>
      <c r="E29" s="50"/>
      <c r="F29" s="50"/>
      <c r="G29" s="50"/>
      <c r="H29" s="50"/>
      <c r="I29" s="62"/>
      <c r="J29" s="50"/>
      <c r="K29" s="50"/>
      <c r="L29" s="118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69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119"/>
      <c r="M30" s="53"/>
      <c r="N30" s="53"/>
      <c r="O30" s="53"/>
      <c r="P30" s="60" t="s">
        <v>254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69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119"/>
      <c r="M31" s="53"/>
      <c r="N31" s="53"/>
      <c r="O31" s="53"/>
      <c r="P31" s="82" t="s">
        <v>266</v>
      </c>
      <c r="Q31" s="56"/>
      <c r="R31" s="56"/>
      <c r="S31" s="56"/>
      <c r="T31" s="56"/>
      <c r="U31" s="57"/>
      <c r="V31" s="57"/>
      <c r="W31" s="43"/>
    </row>
    <row r="32" spans="1:23" s="1" customFormat="1" ht="15" customHeight="1" x14ac:dyDescent="0.25">
      <c r="A32" s="7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120"/>
      <c r="M32" s="21"/>
      <c r="N32" s="21"/>
      <c r="O32" s="21"/>
      <c r="P32" s="68" t="s">
        <v>272</v>
      </c>
      <c r="Q32" s="16"/>
      <c r="R32" s="16"/>
      <c r="S32" s="16"/>
      <c r="T32" s="16"/>
      <c r="U32" s="16"/>
      <c r="V32" s="16"/>
    </row>
    <row r="33" spans="1:23" x14ac:dyDescent="0.25">
      <c r="A33" s="22"/>
      <c r="B33" s="21"/>
      <c r="C33" s="21"/>
      <c r="D33" s="21"/>
      <c r="E33" s="21"/>
      <c r="F33" s="21"/>
      <c r="G33" s="21"/>
      <c r="H33" s="21"/>
      <c r="I33" s="48"/>
      <c r="J33" s="21"/>
      <c r="K33" s="21"/>
      <c r="L33" s="120"/>
      <c r="M33" s="21"/>
      <c r="N33" s="21"/>
      <c r="O33" s="21"/>
      <c r="P33" s="82" t="s">
        <v>266</v>
      </c>
      <c r="Q33" s="20"/>
      <c r="R33" s="20"/>
      <c r="S33" s="20"/>
      <c r="T33" s="20"/>
      <c r="U33" s="57"/>
      <c r="V33" s="57"/>
      <c r="W33" s="43"/>
    </row>
    <row r="34" spans="1:23" x14ac:dyDescent="0.25">
      <c r="A34" s="22"/>
      <c r="B34" s="21"/>
      <c r="C34" s="21"/>
      <c r="D34" s="21"/>
      <c r="E34" s="21"/>
      <c r="F34" s="21"/>
      <c r="G34" s="21"/>
      <c r="H34" s="21"/>
      <c r="I34" s="48"/>
      <c r="J34" s="21"/>
      <c r="K34" s="21"/>
      <c r="L34" s="120"/>
      <c r="M34" s="21"/>
      <c r="N34" s="21"/>
      <c r="O34" s="21"/>
      <c r="P34" s="23" t="s">
        <v>257</v>
      </c>
      <c r="Q34" s="20"/>
      <c r="R34" s="20"/>
      <c r="S34" s="20"/>
      <c r="T34" s="57"/>
      <c r="U34" s="57"/>
      <c r="V34" s="57"/>
      <c r="W34" s="43"/>
    </row>
    <row r="35" spans="1:23" x14ac:dyDescent="0.25">
      <c r="A35" s="90" t="s">
        <v>255</v>
      </c>
      <c r="B35" s="91"/>
      <c r="C35" s="71"/>
      <c r="D35" s="54"/>
      <c r="E35" s="54"/>
      <c r="F35" s="54"/>
      <c r="G35" s="54"/>
      <c r="H35" s="54"/>
      <c r="I35" s="63"/>
      <c r="J35" s="54"/>
      <c r="K35" s="54"/>
      <c r="L35" s="121"/>
      <c r="M35" s="54"/>
      <c r="N35" s="54"/>
      <c r="O35" s="54"/>
      <c r="P35" s="52" t="s">
        <v>256</v>
      </c>
      <c r="Q35" s="58"/>
      <c r="R35" s="58"/>
      <c r="S35" s="58"/>
      <c r="T35" s="58"/>
      <c r="U35" s="57"/>
      <c r="V35" s="57"/>
      <c r="W35" s="43"/>
    </row>
  </sheetData>
  <sortState xmlns:xlrd2="http://schemas.microsoft.com/office/spreadsheetml/2017/richdata2" ref="A4:P28">
    <sortCondition ref="I4:I28" customList="全隊,自身&amp;周圍,自身"/>
    <sortCondition descending="1" ref="O4:O28"/>
    <sortCondition ref="B4:B28" customList="火,水,風,光,暗"/>
  </sortState>
  <mergeCells count="10">
    <mergeCell ref="I2:O2"/>
    <mergeCell ref="A35:B35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2020-05-27T20:13:25Z</dcterms:modified>
</cp:coreProperties>
</file>